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03A01501" sheetId="1" r:id="rId1"/>
  </sheets>
  <definedNames>
    <definedName name="\c">'03A01501'!#REF!</definedName>
    <definedName name="\x">#REF!</definedName>
    <definedName name="\z">#REF!</definedName>
    <definedName name="_Regression_Int" localSheetId="0" hidden="1">1</definedName>
    <definedName name="ABC">#REF!</definedName>
    <definedName name="_xlnm.Print_Area" localSheetId="0">'03A01501'!$A$1:$O$71</definedName>
    <definedName name="Print_Area_MI" localSheetId="0">'03A01501'!$A$1:$I$72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<sst xmlns="http://schemas.openxmlformats.org/spreadsheetml/2006/main" count="233" uniqueCount="141">
  <si>
    <t xml:space="preserve"> </t>
  </si>
  <si>
    <t xml:space="preserve">              ('000 hectare)</t>
  </si>
  <si>
    <t xml:space="preserve">         Classification of reported area</t>
  </si>
  <si>
    <t>Reporting</t>
  </si>
  <si>
    <t xml:space="preserve">  Year/State/</t>
  </si>
  <si>
    <t>area for</t>
  </si>
  <si>
    <t>Forests</t>
  </si>
  <si>
    <t>Not avai-</t>
  </si>
  <si>
    <t>Permanent</t>
  </si>
  <si>
    <t>Land under misc.</t>
  </si>
  <si>
    <t>Cultu-</t>
  </si>
  <si>
    <t xml:space="preserve">  Union Territory</t>
  </si>
  <si>
    <t>land utilisa-</t>
  </si>
  <si>
    <t>lable for</t>
  </si>
  <si>
    <t>pastures &amp;</t>
  </si>
  <si>
    <t>tree crops&amp; groves</t>
  </si>
  <si>
    <t>rable</t>
  </si>
  <si>
    <t>tion statistics</t>
  </si>
  <si>
    <t>culti-</t>
  </si>
  <si>
    <t>other gra-</t>
  </si>
  <si>
    <t>(not included in</t>
  </si>
  <si>
    <t>waste</t>
  </si>
  <si>
    <t>vation</t>
  </si>
  <si>
    <t>zing lands</t>
  </si>
  <si>
    <t>net area sown)</t>
  </si>
  <si>
    <t>land</t>
  </si>
  <si>
    <t>1</t>
  </si>
  <si>
    <t xml:space="preserve">    2</t>
  </si>
  <si>
    <t xml:space="preserve">     3</t>
  </si>
  <si>
    <t xml:space="preserve">       4</t>
  </si>
  <si>
    <t xml:space="preserve">     5</t>
  </si>
  <si>
    <t xml:space="preserve">       6</t>
  </si>
  <si>
    <t xml:space="preserve">      7</t>
  </si>
  <si>
    <t xml:space="preserve"> 1990-91</t>
  </si>
  <si>
    <t>State:</t>
  </si>
  <si>
    <t xml:space="preserve"> Andhra Pradesh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</si>
  <si>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</si>
  <si>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</si>
  <si>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</si>
  <si>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</si>
  <si>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</si>
  <si>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</si>
  <si>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 </t>
  </si>
  <si>
    <t xml:space="preserve"> Meghalaya</t>
  </si>
  <si>
    <t xml:space="preserve"> Mizoram </t>
  </si>
  <si>
    <t xml:space="preserve"> Nagaland</t>
  </si>
  <si>
    <t xml:space="preserve"> Orissa</t>
  </si>
  <si>
    <t xml:space="preserve"> Rajasthan</t>
  </si>
  <si>
    <t xml:space="preserve"> Tamil Nadu</t>
  </si>
  <si>
    <t xml:space="preserve"> West Bengal</t>
  </si>
  <si>
    <t>Union Territory:</t>
  </si>
  <si>
    <t xml:space="preserve"> D. &amp; N. Haveli</t>
  </si>
  <si>
    <t xml:space="preserve"> Pondicherry</t>
  </si>
  <si>
    <t xml:space="preserve"> 3. AGRICULTURE</t>
  </si>
  <si>
    <t xml:space="preserve"> (a)</t>
  </si>
  <si>
    <t>(col.3 to 10)</t>
  </si>
  <si>
    <t xml:space="preserve"> 2001-02 (P)</t>
  </si>
  <si>
    <t xml:space="preserve"> Chandigarh </t>
  </si>
  <si>
    <t xml:space="preserve"> 2003-04 (P)</t>
  </si>
  <si>
    <t xml:space="preserve">           ('000 hectare)</t>
  </si>
  <si>
    <t>Classification of reported area -Concld.</t>
  </si>
  <si>
    <t>Fallow  land</t>
  </si>
  <si>
    <t xml:space="preserve">  Year/State</t>
  </si>
  <si>
    <t>Net area</t>
  </si>
  <si>
    <t>Area sown</t>
  </si>
  <si>
    <t>Total</t>
  </si>
  <si>
    <t>Fallow lands other</t>
  </si>
  <si>
    <t>Current</t>
  </si>
  <si>
    <t>sown</t>
  </si>
  <si>
    <t>more than</t>
  </si>
  <si>
    <t>cropped</t>
  </si>
  <si>
    <t>than current fallows</t>
  </si>
  <si>
    <t>fallows</t>
  </si>
  <si>
    <t>once</t>
  </si>
  <si>
    <t>area</t>
  </si>
  <si>
    <t xml:space="preserve">     1</t>
  </si>
  <si>
    <t xml:space="preserve">    8</t>
  </si>
  <si>
    <t xml:space="preserve">        9</t>
  </si>
  <si>
    <t xml:space="preserve">       10</t>
  </si>
  <si>
    <t xml:space="preserve">        11</t>
  </si>
  <si>
    <t xml:space="preserve">        12</t>
  </si>
  <si>
    <t>Chhatisgarh</t>
  </si>
  <si>
    <t xml:space="preserve">                                                              Source: Directorate of Economics and Statistics, Ministry of Agriculture</t>
  </si>
  <si>
    <t xml:space="preserve"> 1996-97 </t>
  </si>
  <si>
    <t xml:space="preserve"> 1997-98 </t>
  </si>
  <si>
    <t xml:space="preserve"> 1998-99 </t>
  </si>
  <si>
    <t xml:space="preserve"> 1999-00 </t>
  </si>
  <si>
    <t xml:space="preserve"> 2000-01 </t>
  </si>
  <si>
    <t xml:space="preserve"> Arunachal Pradesh *</t>
  </si>
  <si>
    <t xml:space="preserve"> Assam *</t>
  </si>
  <si>
    <t xml:space="preserve"> Jharkhand *</t>
  </si>
  <si>
    <t xml:space="preserve"> Manipur * </t>
  </si>
  <si>
    <t xml:space="preserve"> Punjab *</t>
  </si>
  <si>
    <t xml:space="preserve"> Sikkim *</t>
  </si>
  <si>
    <t xml:space="preserve"> Tripura *</t>
  </si>
  <si>
    <t xml:space="preserve"> A. &amp; N. Islands *</t>
  </si>
  <si>
    <t xml:space="preserve"> Daman &amp; Diu *</t>
  </si>
  <si>
    <t xml:space="preserve"> Delhi </t>
  </si>
  <si>
    <t xml:space="preserve"> Lakshadweep*</t>
  </si>
  <si>
    <t>..</t>
  </si>
  <si>
    <t xml:space="preserve">always add up in sub-totals and as a whole to the area totals  at state and all India levels due to </t>
  </si>
  <si>
    <t>40845</t>
  </si>
  <si>
    <t>304611</t>
  </si>
  <si>
    <t>69245</t>
  </si>
  <si>
    <t>40578</t>
  </si>
  <si>
    <t>10838</t>
  </si>
  <si>
    <t>3713</t>
  </si>
  <si>
    <t>13932</t>
  </si>
  <si>
    <t>10080</t>
  </si>
  <si>
    <t>14275</t>
  </si>
  <si>
    <t>141950</t>
  </si>
  <si>
    <t>48069</t>
  </si>
  <si>
    <t>190020</t>
  </si>
  <si>
    <t xml:space="preserve"> 2003-04 </t>
  </si>
  <si>
    <t xml:space="preserve"> Bihar </t>
  </si>
  <si>
    <t xml:space="preserve"> Gujarat </t>
  </si>
  <si>
    <t xml:space="preserve"> Himachal Pradesh </t>
  </si>
  <si>
    <t xml:space="preserve"> Uttarakhand </t>
  </si>
  <si>
    <t xml:space="preserve"> Uttar Pradesh </t>
  </si>
  <si>
    <t xml:space="preserve"> Punjab </t>
  </si>
  <si>
    <t xml:space="preserve"> 2003-04</t>
  </si>
  <si>
    <t>304621</t>
  </si>
  <si>
    <t>69103</t>
  </si>
  <si>
    <t>40518</t>
  </si>
  <si>
    <t>10880</t>
  </si>
  <si>
    <t>3655</t>
  </si>
  <si>
    <t>14021</t>
  </si>
  <si>
    <t xml:space="preserve">  For footnotes, please see next page.</t>
  </si>
  <si>
    <t>10192</t>
  </si>
  <si>
    <t>13323</t>
  </si>
  <si>
    <t>14293</t>
  </si>
  <si>
    <t>46571</t>
  </si>
  <si>
    <t>189502</t>
  </si>
  <si>
    <t xml:space="preserve"> 2002-03 (P)</t>
  </si>
  <si>
    <t>(a) Below 500 hectares</t>
  </si>
  <si>
    <t xml:space="preserve"> estimated based on latest available year data received from the States/UTs respectively.  </t>
  </si>
  <si>
    <t xml:space="preserve">* The figures are taken from  the latest forestry statistics publication, agriculture census, or are </t>
  </si>
  <si>
    <t xml:space="preserve">rounding off of the figures.   </t>
  </si>
  <si>
    <t xml:space="preserve">Note: 'The figures classified under different columns for different categories of land use do not </t>
  </si>
  <si>
    <t>Table 4.1(A)- PATTERN OF LAND UTILISATION</t>
  </si>
  <si>
    <t>Table 4.1(A)- PATTERN OF LAND UTILISATION-Concld.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</si>
</sst>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2" fillId="0" borderId="1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0" xfId="0" applyFont="1" applyAlignment="1" applyProtection="1" quotePrefix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6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 quotePrefix="1">
      <alignment horizontal="right"/>
      <protection/>
    </xf>
    <xf numFmtId="1" fontId="2" fillId="0" borderId="0" xfId="0" applyNumberFormat="1" applyFont="1" applyAlignment="1" applyProtection="1" quotePrefix="1">
      <alignment horizontal="center"/>
      <protection/>
    </xf>
    <xf numFmtId="1" fontId="6" fillId="0" borderId="1" xfId="0" applyNumberFormat="1" applyFont="1" applyBorder="1" applyAlignment="1" applyProtection="1">
      <alignment horizontal="right"/>
      <protection/>
    </xf>
    <xf numFmtId="1" fontId="2" fillId="0" borderId="1" xfId="0" applyNumberFormat="1" applyFont="1" applyBorder="1" applyAlignment="1" applyProtection="1" quotePrefix="1">
      <alignment horizontal="right"/>
      <protection/>
    </xf>
    <xf numFmtId="1" fontId="2" fillId="0" borderId="1" xfId="0" applyNumberFormat="1" applyFont="1" applyBorder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6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5"/>
  <sheetViews>
    <sheetView showGridLines="0" tabSelected="1" view="pageBreakPreview" zoomScaleNormal="75" zoomScaleSheetLayoutView="100" workbookViewId="0" topLeftCell="A1">
      <selection activeCell="D11" sqref="D11"/>
    </sheetView>
  </sheetViews>
  <sheetFormatPr defaultColWidth="9.625" defaultRowHeight="12.75"/>
  <cols>
    <col min="1" max="1" width="18.50390625" style="1" customWidth="1"/>
    <col min="2" max="2" width="11.50390625" style="1" customWidth="1"/>
    <col min="3" max="3" width="2.375" style="1" customWidth="1"/>
    <col min="4" max="4" width="9.625" style="1" customWidth="1"/>
    <col min="5" max="5" width="2.50390625" style="1" customWidth="1"/>
    <col min="6" max="6" width="9.125" style="1" customWidth="1"/>
    <col min="7" max="7" width="10.75390625" style="1" customWidth="1"/>
    <col min="8" max="8" width="17.375" style="1" customWidth="1"/>
    <col min="9" max="9" width="7.375" style="1" customWidth="1"/>
    <col min="10" max="10" width="16.00390625" style="1" customWidth="1"/>
    <col min="11" max="11" width="17.875" style="1" customWidth="1"/>
    <col min="12" max="12" width="11.375" style="1" customWidth="1"/>
    <col min="13" max="16384" width="9.625" style="1" customWidth="1"/>
  </cols>
  <sheetData>
    <row r="1" spans="1:9" ht="12.75">
      <c r="A1" s="4" t="s">
        <v>0</v>
      </c>
      <c r="I1" s="5">
        <v>83</v>
      </c>
    </row>
    <row r="2" spans="1:9" ht="15.75">
      <c r="A2" s="51" t="s">
        <v>53</v>
      </c>
      <c r="B2" s="52"/>
      <c r="C2" s="52"/>
      <c r="D2" s="52"/>
      <c r="E2" s="52"/>
      <c r="F2" s="52"/>
      <c r="G2" s="52"/>
      <c r="H2" s="52"/>
      <c r="I2" s="52"/>
    </row>
    <row r="3" spans="10:15" ht="12.75">
      <c r="J3" s="4">
        <v>84</v>
      </c>
      <c r="O3" s="4" t="s">
        <v>0</v>
      </c>
    </row>
    <row r="4" spans="1:15" ht="15.75">
      <c r="A4" s="53" t="s">
        <v>139</v>
      </c>
      <c r="B4" s="57"/>
      <c r="C4" s="57"/>
      <c r="D4" s="57"/>
      <c r="E4" s="57"/>
      <c r="F4" s="57"/>
      <c r="G4" s="57"/>
      <c r="H4" s="57"/>
      <c r="I4" s="57"/>
      <c r="J4" s="51" t="s">
        <v>53</v>
      </c>
      <c r="K4" s="52"/>
      <c r="L4" s="52"/>
      <c r="M4" s="52"/>
      <c r="N4" s="52"/>
      <c r="O4" s="52"/>
    </row>
    <row r="5" spans="1:15" ht="15.75">
      <c r="A5" s="58" t="s">
        <v>1</v>
      </c>
      <c r="B5" s="59"/>
      <c r="C5" s="59"/>
      <c r="D5" s="59"/>
      <c r="E5" s="59"/>
      <c r="F5" s="59"/>
      <c r="G5" s="59"/>
      <c r="H5" s="59"/>
      <c r="I5" s="59"/>
      <c r="J5" s="8"/>
      <c r="K5" s="8"/>
      <c r="L5" s="8"/>
      <c r="M5" s="8"/>
      <c r="N5" s="8"/>
      <c r="O5" s="8"/>
    </row>
    <row r="6" spans="1:15" ht="14.25">
      <c r="A6" s="9"/>
      <c r="B6" s="10"/>
      <c r="C6" s="10"/>
      <c r="D6" s="11"/>
      <c r="E6" s="11"/>
      <c r="F6" s="11"/>
      <c r="G6" s="12" t="s">
        <v>2</v>
      </c>
      <c r="H6" s="11"/>
      <c r="I6" s="11"/>
      <c r="J6" s="53" t="s">
        <v>140</v>
      </c>
      <c r="K6" s="54"/>
      <c r="L6" s="54"/>
      <c r="M6" s="54"/>
      <c r="N6" s="54"/>
      <c r="O6" s="54"/>
    </row>
    <row r="7" spans="1:15" ht="12.75">
      <c r="A7" s="9"/>
      <c r="B7" s="13" t="s">
        <v>3</v>
      </c>
      <c r="C7" s="13"/>
      <c r="D7" s="6"/>
      <c r="E7" s="6"/>
      <c r="F7" s="7"/>
      <c r="G7" s="7"/>
      <c r="H7" s="7"/>
      <c r="I7" s="7"/>
      <c r="J7" s="14"/>
      <c r="K7" s="7"/>
      <c r="L7" s="7"/>
      <c r="M7" s="7"/>
      <c r="N7" s="7"/>
      <c r="O7" s="6" t="s">
        <v>59</v>
      </c>
    </row>
    <row r="8" spans="1:15" ht="12.75">
      <c r="A8" s="15" t="s">
        <v>4</v>
      </c>
      <c r="B8" s="13" t="s">
        <v>5</v>
      </c>
      <c r="C8" s="13"/>
      <c r="D8" s="13" t="s">
        <v>6</v>
      </c>
      <c r="E8" s="13"/>
      <c r="F8" s="13" t="s">
        <v>7</v>
      </c>
      <c r="G8" s="13" t="s">
        <v>8</v>
      </c>
      <c r="H8" s="13" t="s">
        <v>9</v>
      </c>
      <c r="I8" s="13" t="s">
        <v>10</v>
      </c>
      <c r="J8" s="55" t="s">
        <v>60</v>
      </c>
      <c r="K8" s="56"/>
      <c r="L8" s="56"/>
      <c r="M8" s="56"/>
      <c r="N8" s="56"/>
      <c r="O8" s="56"/>
    </row>
    <row r="9" spans="1:15" ht="12.75">
      <c r="A9" s="15" t="s">
        <v>11</v>
      </c>
      <c r="B9" s="13" t="s">
        <v>12</v>
      </c>
      <c r="C9" s="13"/>
      <c r="D9" s="10"/>
      <c r="E9" s="10"/>
      <c r="F9" s="13" t="s">
        <v>13</v>
      </c>
      <c r="G9" s="13" t="s">
        <v>14</v>
      </c>
      <c r="H9" s="13" t="s">
        <v>15</v>
      </c>
      <c r="I9" s="13" t="s">
        <v>16</v>
      </c>
      <c r="J9" s="9"/>
      <c r="K9" s="16" t="s">
        <v>61</v>
      </c>
      <c r="L9" s="17"/>
      <c r="M9" s="9"/>
      <c r="N9" s="9"/>
      <c r="O9" s="9"/>
    </row>
    <row r="10" spans="1:15" ht="12.75">
      <c r="A10" s="9"/>
      <c r="B10" s="13" t="s">
        <v>17</v>
      </c>
      <c r="C10" s="13"/>
      <c r="D10" s="10"/>
      <c r="E10" s="10"/>
      <c r="F10" s="13" t="s">
        <v>18</v>
      </c>
      <c r="G10" s="13" t="s">
        <v>19</v>
      </c>
      <c r="H10" s="13" t="s">
        <v>20</v>
      </c>
      <c r="I10" s="13" t="s">
        <v>21</v>
      </c>
      <c r="J10" s="15" t="s">
        <v>62</v>
      </c>
      <c r="K10" s="18"/>
      <c r="L10" s="19"/>
      <c r="M10" s="13" t="s">
        <v>63</v>
      </c>
      <c r="N10" s="12" t="s">
        <v>64</v>
      </c>
      <c r="O10" s="13" t="s">
        <v>65</v>
      </c>
    </row>
    <row r="11" spans="1:15" ht="12.75">
      <c r="A11" s="9"/>
      <c r="B11" s="20" t="s">
        <v>55</v>
      </c>
      <c r="C11" s="13"/>
      <c r="D11" s="10"/>
      <c r="E11" s="10"/>
      <c r="F11" s="21" t="s">
        <v>22</v>
      </c>
      <c r="G11" s="21" t="s">
        <v>23</v>
      </c>
      <c r="H11" s="21" t="s">
        <v>24</v>
      </c>
      <c r="I11" s="21" t="s">
        <v>25</v>
      </c>
      <c r="J11" s="15" t="s">
        <v>11</v>
      </c>
      <c r="K11" s="13" t="s">
        <v>66</v>
      </c>
      <c r="L11" s="13" t="s">
        <v>67</v>
      </c>
      <c r="M11" s="12" t="s">
        <v>68</v>
      </c>
      <c r="N11" s="12" t="s">
        <v>69</v>
      </c>
      <c r="O11" s="13" t="s">
        <v>70</v>
      </c>
    </row>
    <row r="12" spans="1:15" ht="12.75">
      <c r="A12" s="19"/>
      <c r="B12" s="7"/>
      <c r="C12" s="7"/>
      <c r="D12" s="7"/>
      <c r="E12" s="7"/>
      <c r="F12" s="14"/>
      <c r="G12" s="14"/>
      <c r="H12" s="14"/>
      <c r="I12" s="14"/>
      <c r="J12" s="19"/>
      <c r="K12" s="6" t="s">
        <v>71</v>
      </c>
      <c r="L12" s="6" t="s">
        <v>72</v>
      </c>
      <c r="M12" s="19"/>
      <c r="N12" s="22" t="s">
        <v>73</v>
      </c>
      <c r="O12" s="6" t="s">
        <v>74</v>
      </c>
    </row>
    <row r="13" spans="1:15" ht="12.75">
      <c r="A13" s="12" t="s">
        <v>26</v>
      </c>
      <c r="B13" s="12" t="s">
        <v>27</v>
      </c>
      <c r="C13" s="12"/>
      <c r="D13" s="12" t="s">
        <v>28</v>
      </c>
      <c r="E13" s="12"/>
      <c r="F13" s="12" t="s">
        <v>29</v>
      </c>
      <c r="G13" s="12" t="s">
        <v>30</v>
      </c>
      <c r="H13" s="12" t="s">
        <v>31</v>
      </c>
      <c r="I13" s="12" t="s">
        <v>32</v>
      </c>
      <c r="J13" s="15" t="s">
        <v>75</v>
      </c>
      <c r="K13" s="12" t="s">
        <v>76</v>
      </c>
      <c r="L13" s="15" t="s">
        <v>77</v>
      </c>
      <c r="M13" s="15" t="s">
        <v>78</v>
      </c>
      <c r="N13" s="12" t="s">
        <v>79</v>
      </c>
      <c r="O13" s="12" t="s">
        <v>80</v>
      </c>
    </row>
    <row r="14" spans="1:16" ht="12.75">
      <c r="A14" s="23"/>
      <c r="B14" s="24"/>
      <c r="C14" s="24"/>
      <c r="D14" s="24"/>
      <c r="E14" s="24"/>
      <c r="F14" s="24"/>
      <c r="G14" s="24"/>
      <c r="H14" s="24"/>
      <c r="I14" s="24"/>
      <c r="J14" s="18"/>
      <c r="K14" s="25"/>
      <c r="L14" s="26"/>
      <c r="M14" s="26"/>
      <c r="N14" s="26"/>
      <c r="O14" s="25"/>
      <c r="P14" s="4" t="s">
        <v>0</v>
      </c>
    </row>
    <row r="15" spans="1:15" ht="12.75">
      <c r="A15" s="4" t="s">
        <v>33</v>
      </c>
      <c r="B15" s="27">
        <v>304862</v>
      </c>
      <c r="C15" s="28"/>
      <c r="D15" s="28">
        <v>67805</v>
      </c>
      <c r="E15" s="28"/>
      <c r="F15" s="28">
        <v>40476</v>
      </c>
      <c r="G15" s="28">
        <v>11404</v>
      </c>
      <c r="H15" s="29">
        <v>3818</v>
      </c>
      <c r="I15" s="28">
        <v>14995</v>
      </c>
      <c r="J15" s="4" t="s">
        <v>33</v>
      </c>
      <c r="K15" s="29">
        <v>9662</v>
      </c>
      <c r="L15" s="29">
        <v>13703</v>
      </c>
      <c r="M15" s="29">
        <v>142999</v>
      </c>
      <c r="N15" s="29">
        <v>42743</v>
      </c>
      <c r="O15" s="27">
        <v>185742</v>
      </c>
    </row>
    <row r="16" spans="1:15" ht="12.75">
      <c r="A16" s="4" t="s">
        <v>83</v>
      </c>
      <c r="B16" s="27" t="s">
        <v>121</v>
      </c>
      <c r="C16" s="28"/>
      <c r="D16" s="28" t="s">
        <v>122</v>
      </c>
      <c r="E16" s="28"/>
      <c r="F16" s="28" t="s">
        <v>123</v>
      </c>
      <c r="G16" s="28" t="s">
        <v>124</v>
      </c>
      <c r="H16" s="29" t="s">
        <v>125</v>
      </c>
      <c r="I16" s="28" t="s">
        <v>126</v>
      </c>
      <c r="J16" s="4" t="s">
        <v>83</v>
      </c>
      <c r="K16" s="29" t="s">
        <v>128</v>
      </c>
      <c r="L16" s="29" t="s">
        <v>129</v>
      </c>
      <c r="M16" s="29" t="s">
        <v>130</v>
      </c>
      <c r="N16" s="29" t="s">
        <v>131</v>
      </c>
      <c r="O16" s="27" t="s">
        <v>132</v>
      </c>
    </row>
    <row r="17" spans="1:16" ht="12.75">
      <c r="A17" s="4" t="s">
        <v>84</v>
      </c>
      <c r="B17" s="27" t="s">
        <v>102</v>
      </c>
      <c r="C17" s="28"/>
      <c r="D17" s="28" t="s">
        <v>103</v>
      </c>
      <c r="E17" s="28"/>
      <c r="F17" s="28" t="s">
        <v>104</v>
      </c>
      <c r="G17" s="28" t="s">
        <v>105</v>
      </c>
      <c r="H17" s="29" t="s">
        <v>106</v>
      </c>
      <c r="I17" s="28" t="s">
        <v>107</v>
      </c>
      <c r="J17" s="4" t="s">
        <v>84</v>
      </c>
      <c r="K17" s="29" t="s">
        <v>108</v>
      </c>
      <c r="L17" s="29" t="s">
        <v>109</v>
      </c>
      <c r="M17" s="29" t="s">
        <v>110</v>
      </c>
      <c r="N17" s="29" t="s">
        <v>111</v>
      </c>
      <c r="O17" s="27" t="s">
        <v>112</v>
      </c>
      <c r="P17" s="31"/>
    </row>
    <row r="18" spans="1:16" ht="12.75">
      <c r="A18" s="4" t="s">
        <v>85</v>
      </c>
      <c r="B18" s="32">
        <v>304982</v>
      </c>
      <c r="C18" s="33"/>
      <c r="D18" s="33">
        <v>69214</v>
      </c>
      <c r="E18" s="33"/>
      <c r="F18" s="28" t="s">
        <v>101</v>
      </c>
      <c r="G18" s="33">
        <v>10894</v>
      </c>
      <c r="H18" s="34">
        <v>3697</v>
      </c>
      <c r="I18" s="33">
        <v>13874</v>
      </c>
      <c r="J18" s="4" t="s">
        <v>85</v>
      </c>
      <c r="K18" s="34">
        <v>10107</v>
      </c>
      <c r="L18" s="34">
        <v>13587</v>
      </c>
      <c r="M18" s="34">
        <v>142763</v>
      </c>
      <c r="N18" s="34">
        <v>48925</v>
      </c>
      <c r="O18" s="32">
        <v>191688</v>
      </c>
      <c r="P18" s="30"/>
    </row>
    <row r="19" spans="1:16" ht="12.75">
      <c r="A19" s="4" t="s">
        <v>86</v>
      </c>
      <c r="B19" s="32">
        <v>304946</v>
      </c>
      <c r="C19" s="33"/>
      <c r="D19" s="33">
        <v>69164</v>
      </c>
      <c r="E19" s="33"/>
      <c r="F19" s="33">
        <v>41098</v>
      </c>
      <c r="G19" s="33">
        <v>10798</v>
      </c>
      <c r="H19" s="34">
        <v>3744</v>
      </c>
      <c r="I19" s="33">
        <v>13735</v>
      </c>
      <c r="J19" s="4" t="s">
        <v>86</v>
      </c>
      <c r="K19" s="34">
        <v>10302</v>
      </c>
      <c r="L19" s="34">
        <v>15048</v>
      </c>
      <c r="M19" s="34">
        <v>141058</v>
      </c>
      <c r="N19" s="34">
        <v>47371</v>
      </c>
      <c r="O19" s="32">
        <v>188428</v>
      </c>
      <c r="P19" s="30"/>
    </row>
    <row r="20" spans="1:16" ht="12.75">
      <c r="A20" s="4" t="s">
        <v>87</v>
      </c>
      <c r="B20" s="32">
        <v>305174</v>
      </c>
      <c r="C20" s="33"/>
      <c r="D20" s="33">
        <v>69529</v>
      </c>
      <c r="E20" s="33"/>
      <c r="F20" s="33">
        <v>41462</v>
      </c>
      <c r="G20" s="33">
        <v>10656</v>
      </c>
      <c r="H20" s="34">
        <v>3435</v>
      </c>
      <c r="I20" s="33">
        <v>13611</v>
      </c>
      <c r="J20" s="4" t="s">
        <v>87</v>
      </c>
      <c r="K20" s="34">
        <v>10309</v>
      </c>
      <c r="L20" s="34">
        <v>14770</v>
      </c>
      <c r="M20" s="34">
        <v>141403</v>
      </c>
      <c r="N20" s="34">
        <v>43970</v>
      </c>
      <c r="O20" s="32">
        <v>185373</v>
      </c>
      <c r="P20" s="30"/>
    </row>
    <row r="21" spans="1:16" ht="12.75">
      <c r="A21" s="4" t="s">
        <v>56</v>
      </c>
      <c r="B21" s="32">
        <v>305112</v>
      </c>
      <c r="D21" s="33">
        <v>69565</v>
      </c>
      <c r="F21" s="33">
        <v>41781</v>
      </c>
      <c r="G21" s="33">
        <v>10582</v>
      </c>
      <c r="H21" s="34">
        <v>3382</v>
      </c>
      <c r="I21" s="33">
        <v>13397</v>
      </c>
      <c r="J21" s="4" t="s">
        <v>56</v>
      </c>
      <c r="K21" s="34">
        <v>10319</v>
      </c>
      <c r="L21" s="34">
        <v>14636</v>
      </c>
      <c r="M21" s="34">
        <v>141451</v>
      </c>
      <c r="N21" s="34">
        <v>48257</v>
      </c>
      <c r="O21" s="32">
        <v>189708</v>
      </c>
      <c r="P21" s="30"/>
    </row>
    <row r="22" spans="1:16" ht="12.75">
      <c r="A22" s="4" t="s">
        <v>133</v>
      </c>
      <c r="B22" s="35">
        <v>305339</v>
      </c>
      <c r="D22" s="36">
        <v>69699</v>
      </c>
      <c r="E22" s="36"/>
      <c r="F22" s="36">
        <v>42075</v>
      </c>
      <c r="G22" s="36">
        <v>10503</v>
      </c>
      <c r="H22" s="37">
        <v>3371</v>
      </c>
      <c r="I22" s="36">
        <v>13527</v>
      </c>
      <c r="J22" s="4" t="s">
        <v>133</v>
      </c>
      <c r="K22" s="37">
        <v>11777</v>
      </c>
      <c r="L22" s="37">
        <v>21694</v>
      </c>
      <c r="M22" s="37">
        <v>132692</v>
      </c>
      <c r="N22" s="37">
        <v>42926</v>
      </c>
      <c r="O22" s="38">
        <v>175618</v>
      </c>
      <c r="P22" s="30"/>
    </row>
    <row r="23" spans="1:16" ht="12.75">
      <c r="A23" s="4" t="s">
        <v>58</v>
      </c>
      <c r="B23" s="35">
        <f>SUM(B27:B63)-1</f>
        <v>305399</v>
      </c>
      <c r="D23" s="36">
        <f>SUM(D27:D63)-2</f>
        <v>69725</v>
      </c>
      <c r="E23" s="36"/>
      <c r="F23" s="36">
        <f>SUM(F27:F63)-2</f>
        <v>42236</v>
      </c>
      <c r="G23" s="36">
        <f>SUM(G27:G63)+2</f>
        <v>10444</v>
      </c>
      <c r="H23" s="37">
        <f>SUM(H27:H63)+1</f>
        <v>3403</v>
      </c>
      <c r="I23" s="36">
        <f>SUM(I27:I63)</f>
        <v>13130</v>
      </c>
      <c r="J23" s="4" t="s">
        <v>58</v>
      </c>
      <c r="K23" s="37">
        <f>SUM(K27:K64)+1</f>
        <v>11214</v>
      </c>
      <c r="L23" s="37">
        <f>SUM(L27:L64)+1</f>
        <v>14277</v>
      </c>
      <c r="M23" s="37">
        <f>SUM(M27:M64)</f>
        <v>140971</v>
      </c>
      <c r="N23" s="37">
        <f>SUM(N27:N63)-3</f>
        <v>49228</v>
      </c>
      <c r="O23" s="38">
        <f>SUM(O27:O63)+2</f>
        <v>190200</v>
      </c>
      <c r="P23" s="30"/>
    </row>
    <row r="24" spans="2:16" ht="12.75">
      <c r="B24" s="38"/>
      <c r="C24" s="39"/>
      <c r="D24" s="39"/>
      <c r="E24" s="39"/>
      <c r="F24" s="39"/>
      <c r="G24" s="39"/>
      <c r="H24" s="39"/>
      <c r="I24" s="39"/>
      <c r="K24" s="37"/>
      <c r="L24" s="37"/>
      <c r="M24" s="37"/>
      <c r="N24" s="37"/>
      <c r="O24" s="39"/>
      <c r="P24" s="30"/>
    </row>
    <row r="25" spans="1:16" ht="12.75">
      <c r="A25" s="15" t="s">
        <v>113</v>
      </c>
      <c r="B25" s="32"/>
      <c r="C25" s="33"/>
      <c r="D25" s="33"/>
      <c r="E25" s="33"/>
      <c r="F25" s="33"/>
      <c r="G25" s="33"/>
      <c r="H25" s="33"/>
      <c r="I25" s="33"/>
      <c r="J25" s="15" t="s">
        <v>120</v>
      </c>
      <c r="K25" s="37"/>
      <c r="L25" s="37"/>
      <c r="M25" s="37"/>
      <c r="N25" s="37"/>
      <c r="O25" s="39"/>
      <c r="P25" s="30"/>
    </row>
    <row r="26" spans="1:16" ht="12.75">
      <c r="A26" s="15" t="s">
        <v>34</v>
      </c>
      <c r="B26" s="32"/>
      <c r="C26" s="33"/>
      <c r="D26" s="33"/>
      <c r="E26" s="33"/>
      <c r="F26" s="33"/>
      <c r="G26" s="33"/>
      <c r="H26" s="33"/>
      <c r="I26" s="33"/>
      <c r="J26" s="15" t="s">
        <v>34</v>
      </c>
      <c r="K26" s="34"/>
      <c r="L26" s="34" t="s">
        <v>0</v>
      </c>
      <c r="M26" s="34"/>
      <c r="N26" s="34"/>
      <c r="O26" s="33"/>
      <c r="P26" s="30"/>
    </row>
    <row r="27" spans="1:16" ht="12.75">
      <c r="A27" s="4" t="s">
        <v>35</v>
      </c>
      <c r="B27" s="32">
        <f>SUM(D27+E27+F27+G27+H27+I27+K27+L27+M27)</f>
        <v>27440</v>
      </c>
      <c r="C27" s="32"/>
      <c r="D27" s="33">
        <v>6199</v>
      </c>
      <c r="E27" s="33"/>
      <c r="F27" s="33">
        <v>4775</v>
      </c>
      <c r="G27" s="33">
        <v>676</v>
      </c>
      <c r="H27" s="34">
        <v>277</v>
      </c>
      <c r="I27" s="33">
        <v>701</v>
      </c>
      <c r="J27" s="4" t="s">
        <v>35</v>
      </c>
      <c r="K27" s="34">
        <v>1658</v>
      </c>
      <c r="L27" s="34">
        <v>3036</v>
      </c>
      <c r="M27" s="34">
        <v>10118</v>
      </c>
      <c r="N27" s="34">
        <v>2248</v>
      </c>
      <c r="O27" s="32">
        <f>SUM(M27:N27)</f>
        <v>12366</v>
      </c>
      <c r="P27" s="30"/>
    </row>
    <row r="28" spans="1:16" ht="12.75">
      <c r="A28" s="4" t="s">
        <v>88</v>
      </c>
      <c r="B28" s="32">
        <f>SUM(D28+E28+F28+G28+H28+I28+K28+L28+M28)</f>
        <v>5547</v>
      </c>
      <c r="C28" s="32"/>
      <c r="D28" s="33">
        <v>5154</v>
      </c>
      <c r="E28" s="33"/>
      <c r="F28" s="33">
        <v>32</v>
      </c>
      <c r="G28" s="40" t="s">
        <v>99</v>
      </c>
      <c r="H28" s="34">
        <v>46</v>
      </c>
      <c r="I28" s="33">
        <v>28</v>
      </c>
      <c r="J28" s="4" t="s">
        <v>88</v>
      </c>
      <c r="K28" s="34">
        <v>64</v>
      </c>
      <c r="L28" s="34">
        <v>23</v>
      </c>
      <c r="M28" s="34">
        <v>200</v>
      </c>
      <c r="N28" s="34">
        <v>59</v>
      </c>
      <c r="O28" s="32">
        <f>SUM(M28:N28)</f>
        <v>259</v>
      </c>
      <c r="P28" s="30"/>
    </row>
    <row r="29" spans="1:15" ht="12.75">
      <c r="A29" s="4" t="s">
        <v>89</v>
      </c>
      <c r="B29" s="32">
        <f>SUM(D29+E29+F29+G29+H29+I29+K29+L29+M29)-1</f>
        <v>7850</v>
      </c>
      <c r="C29" s="32"/>
      <c r="D29" s="33">
        <v>1933</v>
      </c>
      <c r="E29" s="33"/>
      <c r="F29" s="33">
        <v>2533</v>
      </c>
      <c r="G29" s="33">
        <v>160</v>
      </c>
      <c r="H29" s="34">
        <v>209</v>
      </c>
      <c r="I29" s="33">
        <v>77</v>
      </c>
      <c r="J29" s="4" t="s">
        <v>89</v>
      </c>
      <c r="K29" s="34">
        <v>66</v>
      </c>
      <c r="L29" s="34">
        <v>99</v>
      </c>
      <c r="M29" s="34">
        <v>2774</v>
      </c>
      <c r="N29" s="34">
        <v>1183</v>
      </c>
      <c r="O29" s="32">
        <f>SUM(M29:N29)+1</f>
        <v>3958</v>
      </c>
    </row>
    <row r="30" spans="1:15" ht="12.75">
      <c r="A30" s="4" t="s">
        <v>114</v>
      </c>
      <c r="B30" s="32">
        <f>SUM(D30+E30+F30+G30+H30+I30+K30+L30+M30)</f>
        <v>9360</v>
      </c>
      <c r="C30" s="32"/>
      <c r="D30" s="33">
        <v>622</v>
      </c>
      <c r="E30" s="33"/>
      <c r="F30" s="33">
        <v>2081</v>
      </c>
      <c r="G30" s="33">
        <v>18</v>
      </c>
      <c r="H30" s="34">
        <v>238</v>
      </c>
      <c r="I30" s="33">
        <v>46</v>
      </c>
      <c r="J30" s="4" t="s">
        <v>114</v>
      </c>
      <c r="K30" s="34">
        <v>130</v>
      </c>
      <c r="L30" s="34">
        <v>513</v>
      </c>
      <c r="M30" s="34">
        <v>5712</v>
      </c>
      <c r="N30" s="34">
        <v>2170</v>
      </c>
      <c r="O30" s="32">
        <f aca="true" t="shared" si="0" ref="O30:O52">SUM(M30:N30)</f>
        <v>7882</v>
      </c>
    </row>
    <row r="31" spans="1:15" ht="12.75">
      <c r="A31" s="4" t="s">
        <v>81</v>
      </c>
      <c r="B31" s="32">
        <f>SUM(D31+E31+F31+G31+H31+I31+K31+L31+M31)-1</f>
        <v>13790</v>
      </c>
      <c r="C31" s="32"/>
      <c r="D31" s="33">
        <v>6300</v>
      </c>
      <c r="E31" s="33"/>
      <c r="F31" s="33">
        <v>1039</v>
      </c>
      <c r="G31" s="33">
        <v>848</v>
      </c>
      <c r="H31" s="34">
        <v>1</v>
      </c>
      <c r="I31" s="33">
        <v>344</v>
      </c>
      <c r="J31" s="4" t="s">
        <v>81</v>
      </c>
      <c r="K31" s="34">
        <v>232</v>
      </c>
      <c r="L31" s="34">
        <v>248</v>
      </c>
      <c r="M31" s="34">
        <v>4779</v>
      </c>
      <c r="N31" s="34">
        <v>928</v>
      </c>
      <c r="O31" s="32">
        <f t="shared" si="0"/>
        <v>5707</v>
      </c>
    </row>
    <row r="32" spans="1:15" ht="12.75">
      <c r="A32" s="4" t="s">
        <v>36</v>
      </c>
      <c r="B32" s="32">
        <f>SUM(D32+E32+F32+G32+H32+I32+K32+L32+M32)+1</f>
        <v>361</v>
      </c>
      <c r="C32" s="32"/>
      <c r="D32" s="33">
        <v>125</v>
      </c>
      <c r="E32" s="33"/>
      <c r="F32" s="33">
        <v>37</v>
      </c>
      <c r="G32" s="33">
        <v>1</v>
      </c>
      <c r="H32" s="34">
        <v>1</v>
      </c>
      <c r="I32" s="33">
        <v>55</v>
      </c>
      <c r="J32" s="4" t="s">
        <v>36</v>
      </c>
      <c r="K32" s="41" t="s">
        <v>99</v>
      </c>
      <c r="L32" s="41" t="s">
        <v>99</v>
      </c>
      <c r="M32" s="41">
        <v>141</v>
      </c>
      <c r="N32" s="34">
        <v>27</v>
      </c>
      <c r="O32" s="32">
        <f>SUM(M32:N32)+1</f>
        <v>169</v>
      </c>
    </row>
    <row r="33" spans="1:15" ht="12.75">
      <c r="A33" s="4" t="s">
        <v>115</v>
      </c>
      <c r="B33" s="32">
        <f>SUM(D33+E33+F33+G33+H33+I33+K33+L33+M33)-1</f>
        <v>18868</v>
      </c>
      <c r="C33" s="32"/>
      <c r="D33" s="33">
        <v>1854</v>
      </c>
      <c r="E33" s="33"/>
      <c r="F33" s="33">
        <v>3753</v>
      </c>
      <c r="G33" s="33">
        <v>850</v>
      </c>
      <c r="H33" s="34">
        <v>4</v>
      </c>
      <c r="I33" s="33">
        <v>1977</v>
      </c>
      <c r="J33" s="4" t="s">
        <v>115</v>
      </c>
      <c r="K33" s="34">
        <v>11</v>
      </c>
      <c r="L33" s="34">
        <v>568</v>
      </c>
      <c r="M33" s="34">
        <v>9852</v>
      </c>
      <c r="N33" s="34">
        <v>1570</v>
      </c>
      <c r="O33" s="32">
        <f>SUM(M33:N33)-1</f>
        <v>11421</v>
      </c>
    </row>
    <row r="34" spans="1:15" ht="12.75">
      <c r="A34" s="4" t="s">
        <v>37</v>
      </c>
      <c r="B34" s="32">
        <f aca="true" t="shared" si="1" ref="B34:B39">SUM(D34+E34+F34+G34+H34+I34+K34+L34+M34)</f>
        <v>4374</v>
      </c>
      <c r="C34" s="32"/>
      <c r="D34" s="33">
        <v>45</v>
      </c>
      <c r="E34" s="33"/>
      <c r="F34" s="33">
        <v>532</v>
      </c>
      <c r="G34" s="33">
        <v>25</v>
      </c>
      <c r="H34" s="34">
        <v>6</v>
      </c>
      <c r="I34" s="33">
        <v>36</v>
      </c>
      <c r="J34" s="4" t="s">
        <v>37</v>
      </c>
      <c r="K34" s="34">
        <v>4</v>
      </c>
      <c r="L34" s="34">
        <v>192</v>
      </c>
      <c r="M34" s="34">
        <v>3534</v>
      </c>
      <c r="N34" s="34">
        <v>2854</v>
      </c>
      <c r="O34" s="32">
        <f t="shared" si="0"/>
        <v>6388</v>
      </c>
    </row>
    <row r="35" spans="1:15" ht="12.75">
      <c r="A35" s="4" t="s">
        <v>116</v>
      </c>
      <c r="B35" s="32">
        <f t="shared" si="1"/>
        <v>4544</v>
      </c>
      <c r="C35" s="32"/>
      <c r="D35" s="33">
        <v>1099</v>
      </c>
      <c r="E35" s="33"/>
      <c r="F35" s="33">
        <v>1126</v>
      </c>
      <c r="G35" s="33">
        <v>1515</v>
      </c>
      <c r="H35" s="34">
        <v>62</v>
      </c>
      <c r="I35" s="33">
        <v>128</v>
      </c>
      <c r="J35" s="4" t="s">
        <v>116</v>
      </c>
      <c r="K35" s="34">
        <v>17</v>
      </c>
      <c r="L35" s="34">
        <v>56</v>
      </c>
      <c r="M35" s="34">
        <v>541</v>
      </c>
      <c r="N35" s="34">
        <v>415</v>
      </c>
      <c r="O35" s="32">
        <f t="shared" si="0"/>
        <v>956</v>
      </c>
    </row>
    <row r="36" spans="1:15" ht="12.75">
      <c r="A36" s="4" t="s">
        <v>38</v>
      </c>
      <c r="B36" s="32">
        <f t="shared" si="1"/>
        <v>3781</v>
      </c>
      <c r="C36" s="32"/>
      <c r="D36" s="33">
        <v>2023</v>
      </c>
      <c r="E36" s="33"/>
      <c r="F36" s="33">
        <v>582</v>
      </c>
      <c r="G36" s="33">
        <v>125</v>
      </c>
      <c r="H36" s="34">
        <v>72</v>
      </c>
      <c r="I36" s="33">
        <v>142</v>
      </c>
      <c r="J36" s="4" t="s">
        <v>38</v>
      </c>
      <c r="K36" s="34">
        <v>12</v>
      </c>
      <c r="L36" s="34">
        <v>78</v>
      </c>
      <c r="M36" s="34">
        <v>747</v>
      </c>
      <c r="N36" s="34">
        <v>355</v>
      </c>
      <c r="O36" s="32">
        <f t="shared" si="0"/>
        <v>1102</v>
      </c>
    </row>
    <row r="37" spans="1:15" ht="12.75">
      <c r="A37" s="4" t="s">
        <v>90</v>
      </c>
      <c r="B37" s="32">
        <f t="shared" si="1"/>
        <v>7970</v>
      </c>
      <c r="C37" s="32"/>
      <c r="D37" s="33">
        <v>2333</v>
      </c>
      <c r="E37" s="33"/>
      <c r="F37" s="33">
        <v>1366</v>
      </c>
      <c r="G37" s="33">
        <v>88</v>
      </c>
      <c r="H37" s="34">
        <v>113</v>
      </c>
      <c r="I37" s="33">
        <v>274</v>
      </c>
      <c r="J37" s="4" t="s">
        <v>90</v>
      </c>
      <c r="K37" s="34">
        <v>783</v>
      </c>
      <c r="L37" s="34">
        <v>1244</v>
      </c>
      <c r="M37" s="34">
        <v>1769</v>
      </c>
      <c r="N37" s="34">
        <v>395</v>
      </c>
      <c r="O37" s="32">
        <f t="shared" si="0"/>
        <v>2164</v>
      </c>
    </row>
    <row r="38" spans="1:15" ht="12.75">
      <c r="A38" s="4" t="s">
        <v>39</v>
      </c>
      <c r="B38" s="32">
        <f t="shared" si="1"/>
        <v>19050</v>
      </c>
      <c r="C38" s="32"/>
      <c r="D38" s="33">
        <v>3071</v>
      </c>
      <c r="E38" s="33"/>
      <c r="F38" s="33">
        <v>2124</v>
      </c>
      <c r="G38" s="33">
        <v>947</v>
      </c>
      <c r="H38" s="34">
        <v>301</v>
      </c>
      <c r="I38" s="33">
        <v>419</v>
      </c>
      <c r="J38" s="4" t="s">
        <v>39</v>
      </c>
      <c r="K38" s="34">
        <v>487</v>
      </c>
      <c r="L38" s="34">
        <v>1854</v>
      </c>
      <c r="M38" s="34">
        <v>9847</v>
      </c>
      <c r="N38" s="34">
        <v>1604</v>
      </c>
      <c r="O38" s="32">
        <f>SUM(M38:N38)-1</f>
        <v>11450</v>
      </c>
    </row>
    <row r="39" spans="1:15" ht="12.75">
      <c r="A39" s="4" t="s">
        <v>40</v>
      </c>
      <c r="B39" s="32">
        <f t="shared" si="1"/>
        <v>3885</v>
      </c>
      <c r="C39" s="32"/>
      <c r="D39" s="33">
        <v>1082</v>
      </c>
      <c r="E39" s="33"/>
      <c r="F39" s="33">
        <v>425</v>
      </c>
      <c r="G39" s="33" t="s">
        <v>54</v>
      </c>
      <c r="H39" s="34">
        <v>11</v>
      </c>
      <c r="I39" s="33">
        <v>67</v>
      </c>
      <c r="J39" s="4" t="s">
        <v>40</v>
      </c>
      <c r="K39" s="34">
        <v>41</v>
      </c>
      <c r="L39" s="34">
        <v>69</v>
      </c>
      <c r="M39" s="34">
        <v>2190</v>
      </c>
      <c r="N39" s="34">
        <v>765</v>
      </c>
      <c r="O39" s="32">
        <f>SUM(M39:N39)-1</f>
        <v>2954</v>
      </c>
    </row>
    <row r="40" spans="1:15" ht="12.75">
      <c r="A40" s="4" t="s">
        <v>41</v>
      </c>
      <c r="B40" s="32">
        <f>SUM(D40+E40+F40+G40+H40+I40+K40+L40+M40)+2</f>
        <v>30756</v>
      </c>
      <c r="C40" s="32"/>
      <c r="D40" s="33">
        <v>8683</v>
      </c>
      <c r="E40" s="33"/>
      <c r="F40" s="33">
        <v>3350</v>
      </c>
      <c r="G40" s="33">
        <v>1360</v>
      </c>
      <c r="H40" s="34">
        <v>19</v>
      </c>
      <c r="I40" s="33">
        <v>1177</v>
      </c>
      <c r="J40" s="4" t="s">
        <v>41</v>
      </c>
      <c r="K40" s="34">
        <v>621</v>
      </c>
      <c r="L40" s="34">
        <v>599</v>
      </c>
      <c r="M40" s="34">
        <v>14945</v>
      </c>
      <c r="N40" s="34">
        <v>4843</v>
      </c>
      <c r="O40" s="32">
        <f t="shared" si="0"/>
        <v>19788</v>
      </c>
    </row>
    <row r="41" spans="1:15" ht="12.75">
      <c r="A41" s="4" t="s">
        <v>42</v>
      </c>
      <c r="B41" s="32">
        <f>SUM(D41+E41+F41+G41+H41+I41+K41+L41+M41)</f>
        <v>30758</v>
      </c>
      <c r="C41" s="32"/>
      <c r="D41" s="33">
        <v>5214</v>
      </c>
      <c r="E41" s="33"/>
      <c r="F41" s="33">
        <v>3115</v>
      </c>
      <c r="G41" s="33">
        <v>1249</v>
      </c>
      <c r="H41" s="34">
        <v>251</v>
      </c>
      <c r="I41" s="33">
        <v>917</v>
      </c>
      <c r="J41" s="4" t="s">
        <v>42</v>
      </c>
      <c r="K41" s="34">
        <v>1216</v>
      </c>
      <c r="L41" s="34">
        <v>1364</v>
      </c>
      <c r="M41" s="34">
        <v>17432</v>
      </c>
      <c r="N41" s="34">
        <v>4758</v>
      </c>
      <c r="O41" s="32">
        <f t="shared" si="0"/>
        <v>22190</v>
      </c>
    </row>
    <row r="42" spans="1:15" ht="12.75">
      <c r="A42" s="4" t="s">
        <v>91</v>
      </c>
      <c r="B42" s="32">
        <f>SUM(D42+E42+F42+G42+H42+I42+K42+L42+M42)</f>
        <v>1945</v>
      </c>
      <c r="C42" s="32"/>
      <c r="D42" s="33">
        <v>1693</v>
      </c>
      <c r="E42" s="40"/>
      <c r="F42" s="33">
        <v>27</v>
      </c>
      <c r="G42" s="33">
        <v>1</v>
      </c>
      <c r="H42" s="34">
        <v>6</v>
      </c>
      <c r="I42" s="33">
        <v>1</v>
      </c>
      <c r="J42" s="4" t="s">
        <v>91</v>
      </c>
      <c r="K42" s="34" t="s">
        <v>54</v>
      </c>
      <c r="L42" s="34" t="s">
        <v>54</v>
      </c>
      <c r="M42" s="34">
        <v>217</v>
      </c>
      <c r="N42" s="34" t="s">
        <v>54</v>
      </c>
      <c r="O42" s="32">
        <f t="shared" si="0"/>
        <v>217</v>
      </c>
    </row>
    <row r="43" spans="1:15" ht="12.75">
      <c r="A43" s="4" t="s">
        <v>43</v>
      </c>
      <c r="B43" s="32">
        <f>SUM(D43+E43+F43+G43+H43+I43+K43+L43+M43)-1</f>
        <v>2227</v>
      </c>
      <c r="C43" s="32"/>
      <c r="D43" s="33">
        <v>951</v>
      </c>
      <c r="E43" s="33"/>
      <c r="F43" s="33">
        <v>215</v>
      </c>
      <c r="G43" s="40" t="s">
        <v>99</v>
      </c>
      <c r="H43" s="34">
        <v>161</v>
      </c>
      <c r="I43" s="33">
        <v>444</v>
      </c>
      <c r="J43" s="4" t="s">
        <v>43</v>
      </c>
      <c r="K43" s="34">
        <v>167</v>
      </c>
      <c r="L43" s="34">
        <v>63</v>
      </c>
      <c r="M43" s="34">
        <v>227</v>
      </c>
      <c r="N43" s="34">
        <v>46</v>
      </c>
      <c r="O43" s="32">
        <f>SUM(M43:N43)-1</f>
        <v>272</v>
      </c>
    </row>
    <row r="44" spans="1:15" ht="12.75">
      <c r="A44" s="4" t="s">
        <v>44</v>
      </c>
      <c r="B44" s="32">
        <f>SUM(D44+E44+F44+G44+H44+I44+K44+L44+M44)</f>
        <v>2085</v>
      </c>
      <c r="C44" s="32"/>
      <c r="D44" s="33">
        <v>1594</v>
      </c>
      <c r="E44" s="33"/>
      <c r="F44" s="33">
        <v>134</v>
      </c>
      <c r="G44" s="33">
        <v>6</v>
      </c>
      <c r="H44" s="34">
        <v>15</v>
      </c>
      <c r="I44" s="33">
        <v>6</v>
      </c>
      <c r="J44" s="4" t="s">
        <v>44</v>
      </c>
      <c r="K44" s="34">
        <v>194</v>
      </c>
      <c r="L44" s="41">
        <v>38</v>
      </c>
      <c r="M44" s="34">
        <v>98</v>
      </c>
      <c r="N44" s="34" t="s">
        <v>54</v>
      </c>
      <c r="O44" s="32">
        <f t="shared" si="0"/>
        <v>98</v>
      </c>
    </row>
    <row r="45" spans="1:15" ht="12.75">
      <c r="A45" s="4" t="s">
        <v>45</v>
      </c>
      <c r="B45" s="32">
        <f>SUM(D45+E45+F45+G45+H45+I45+K45+L45+M45)</f>
        <v>1583</v>
      </c>
      <c r="C45" s="32"/>
      <c r="D45" s="33">
        <v>863</v>
      </c>
      <c r="E45" s="33"/>
      <c r="F45" s="33">
        <v>75</v>
      </c>
      <c r="G45" s="40" t="s">
        <v>99</v>
      </c>
      <c r="H45" s="34">
        <v>122</v>
      </c>
      <c r="I45" s="33">
        <v>58</v>
      </c>
      <c r="J45" s="4" t="s">
        <v>45</v>
      </c>
      <c r="K45" s="34">
        <v>76</v>
      </c>
      <c r="L45" s="34">
        <v>84</v>
      </c>
      <c r="M45" s="34">
        <v>305</v>
      </c>
      <c r="N45" s="34">
        <v>65</v>
      </c>
      <c r="O45" s="32">
        <f t="shared" si="0"/>
        <v>370</v>
      </c>
    </row>
    <row r="46" spans="1:15" ht="12.75">
      <c r="A46" s="4" t="s">
        <v>46</v>
      </c>
      <c r="B46" s="32">
        <f>SUM(D46+E46+F46+G46+H46+I46+K46+L46+M46)</f>
        <v>15571</v>
      </c>
      <c r="C46" s="32"/>
      <c r="D46" s="33">
        <v>5813</v>
      </c>
      <c r="E46" s="33"/>
      <c r="F46" s="33">
        <v>1842</v>
      </c>
      <c r="G46" s="33">
        <v>443</v>
      </c>
      <c r="H46" s="34">
        <v>482</v>
      </c>
      <c r="I46" s="33">
        <v>392</v>
      </c>
      <c r="J46" s="4" t="s">
        <v>46</v>
      </c>
      <c r="K46" s="34">
        <v>434</v>
      </c>
      <c r="L46" s="34">
        <v>370</v>
      </c>
      <c r="M46" s="34">
        <v>5795</v>
      </c>
      <c r="N46" s="34">
        <v>2842</v>
      </c>
      <c r="O46" s="32">
        <f t="shared" si="0"/>
        <v>8637</v>
      </c>
    </row>
    <row r="47" spans="1:15" ht="12.75">
      <c r="A47" s="4" t="s">
        <v>92</v>
      </c>
      <c r="B47" s="32">
        <f>SUM(D47+E47+F47+G47+H47+I47+K47+L47+M47)+1</f>
        <v>5033</v>
      </c>
      <c r="C47" s="32"/>
      <c r="D47" s="33">
        <v>308</v>
      </c>
      <c r="E47" s="33"/>
      <c r="F47" s="33">
        <v>451</v>
      </c>
      <c r="G47" s="33">
        <v>4</v>
      </c>
      <c r="H47" s="34">
        <v>4</v>
      </c>
      <c r="I47" s="33">
        <v>9</v>
      </c>
      <c r="J47" s="4" t="s">
        <v>119</v>
      </c>
      <c r="K47" s="34" t="s">
        <v>54</v>
      </c>
      <c r="L47" s="34">
        <v>13</v>
      </c>
      <c r="M47" s="34">
        <v>4243</v>
      </c>
      <c r="N47" s="34">
        <v>3742</v>
      </c>
      <c r="O47" s="32">
        <f t="shared" si="0"/>
        <v>7985</v>
      </c>
    </row>
    <row r="48" spans="1:15" ht="12.75">
      <c r="A48" s="4" t="s">
        <v>47</v>
      </c>
      <c r="B48" s="32">
        <f>SUM(D48+E48+F48+G48+H48+I48+K48+L48+M48)+1</f>
        <v>34266</v>
      </c>
      <c r="C48" s="32"/>
      <c r="D48" s="33">
        <v>2661</v>
      </c>
      <c r="E48" s="33"/>
      <c r="F48" s="33">
        <v>4259</v>
      </c>
      <c r="G48" s="33">
        <v>1708</v>
      </c>
      <c r="H48" s="34">
        <v>14</v>
      </c>
      <c r="I48" s="33">
        <v>4547</v>
      </c>
      <c r="J48" s="4" t="s">
        <v>47</v>
      </c>
      <c r="K48" s="34">
        <v>2407</v>
      </c>
      <c r="L48" s="34">
        <v>1275</v>
      </c>
      <c r="M48" s="34">
        <v>17394</v>
      </c>
      <c r="N48" s="34">
        <v>4270</v>
      </c>
      <c r="O48" s="32">
        <f t="shared" si="0"/>
        <v>21664</v>
      </c>
    </row>
    <row r="49" spans="1:15" ht="12.75">
      <c r="A49" s="4" t="s">
        <v>93</v>
      </c>
      <c r="B49" s="32">
        <f>SUM(D49+E49+F49+G49+H49+I49+K49+L49+M49)+1</f>
        <v>726</v>
      </c>
      <c r="C49" s="32"/>
      <c r="D49" s="33">
        <v>319</v>
      </c>
      <c r="E49" s="40"/>
      <c r="F49" s="33">
        <v>250</v>
      </c>
      <c r="G49" s="33">
        <v>4</v>
      </c>
      <c r="H49" s="34">
        <v>5</v>
      </c>
      <c r="I49" s="33">
        <v>2</v>
      </c>
      <c r="J49" s="4" t="s">
        <v>93</v>
      </c>
      <c r="K49" s="34">
        <v>30</v>
      </c>
      <c r="L49" s="34">
        <v>5</v>
      </c>
      <c r="M49" s="34">
        <v>110</v>
      </c>
      <c r="N49" s="34">
        <v>11</v>
      </c>
      <c r="O49" s="32">
        <f t="shared" si="0"/>
        <v>121</v>
      </c>
    </row>
    <row r="50" spans="1:15" ht="12.75">
      <c r="A50" s="4" t="s">
        <v>48</v>
      </c>
      <c r="B50" s="32">
        <f>SUM(D50+E50+F50+G50+H50+I50+K50+L50+M50)+1</f>
        <v>13027</v>
      </c>
      <c r="C50" s="32"/>
      <c r="D50" s="33">
        <v>2122</v>
      </c>
      <c r="E50" s="33"/>
      <c r="F50" s="33">
        <v>2623</v>
      </c>
      <c r="G50" s="33">
        <v>113</v>
      </c>
      <c r="H50" s="34">
        <v>283</v>
      </c>
      <c r="I50" s="33">
        <v>379</v>
      </c>
      <c r="J50" s="4" t="s">
        <v>48</v>
      </c>
      <c r="K50" s="34">
        <v>1863</v>
      </c>
      <c r="L50" s="34">
        <v>954</v>
      </c>
      <c r="M50" s="34">
        <v>4689</v>
      </c>
      <c r="N50" s="34">
        <v>627</v>
      </c>
      <c r="O50" s="32">
        <f t="shared" si="0"/>
        <v>5316</v>
      </c>
    </row>
    <row r="51" spans="1:15" ht="12.75">
      <c r="A51" s="4" t="s">
        <v>94</v>
      </c>
      <c r="B51" s="32">
        <f>SUM(D51+E51+F51+G51+H51+I51+K51+L51+M51)-1</f>
        <v>1049</v>
      </c>
      <c r="C51" s="32"/>
      <c r="D51" s="33">
        <v>606</v>
      </c>
      <c r="E51" s="33"/>
      <c r="F51" s="33">
        <v>134</v>
      </c>
      <c r="G51" s="40" t="s">
        <v>99</v>
      </c>
      <c r="H51" s="34">
        <v>27</v>
      </c>
      <c r="I51" s="33">
        <v>1</v>
      </c>
      <c r="J51" s="4" t="s">
        <v>94</v>
      </c>
      <c r="K51" s="34">
        <v>1</v>
      </c>
      <c r="L51" s="34">
        <v>1</v>
      </c>
      <c r="M51" s="41">
        <v>280</v>
      </c>
      <c r="N51" s="34">
        <v>11</v>
      </c>
      <c r="O51" s="32">
        <f t="shared" si="0"/>
        <v>291</v>
      </c>
    </row>
    <row r="52" spans="1:15" ht="12.75">
      <c r="A52" s="4" t="s">
        <v>117</v>
      </c>
      <c r="B52" s="32">
        <f>SUM(D52+E52+F52+G52+H52+I52+K52+L52+M52)-1</f>
        <v>5668</v>
      </c>
      <c r="C52" s="32"/>
      <c r="D52" s="33">
        <v>3465</v>
      </c>
      <c r="E52" s="33"/>
      <c r="F52" s="33">
        <v>463</v>
      </c>
      <c r="G52" s="33">
        <v>229</v>
      </c>
      <c r="H52" s="34">
        <v>251</v>
      </c>
      <c r="I52" s="33">
        <v>386</v>
      </c>
      <c r="J52" s="4" t="s">
        <v>117</v>
      </c>
      <c r="K52" s="34">
        <v>71</v>
      </c>
      <c r="L52" s="34">
        <v>43</v>
      </c>
      <c r="M52" s="41">
        <v>761</v>
      </c>
      <c r="N52" s="34">
        <v>461</v>
      </c>
      <c r="O52" s="32">
        <f t="shared" si="0"/>
        <v>1222</v>
      </c>
    </row>
    <row r="53" spans="1:15" ht="12.75">
      <c r="A53" s="4" t="s">
        <v>118</v>
      </c>
      <c r="B53" s="32">
        <f>SUM(D53+E53+F53+G53+H53+I53+K53+L53+M53)-2</f>
        <v>24201</v>
      </c>
      <c r="C53" s="32"/>
      <c r="D53" s="33">
        <v>1686</v>
      </c>
      <c r="E53" s="33"/>
      <c r="F53" s="33">
        <v>3143</v>
      </c>
      <c r="G53" s="33">
        <v>66</v>
      </c>
      <c r="H53" s="34">
        <v>359</v>
      </c>
      <c r="I53" s="33">
        <v>468</v>
      </c>
      <c r="J53" s="4" t="s">
        <v>118</v>
      </c>
      <c r="K53" s="34">
        <v>594</v>
      </c>
      <c r="L53" s="34">
        <v>1137</v>
      </c>
      <c r="M53" s="34">
        <v>16750</v>
      </c>
      <c r="N53" s="34">
        <v>8675</v>
      </c>
      <c r="O53" s="32">
        <f>SUM(M53:N53)</f>
        <v>25425</v>
      </c>
    </row>
    <row r="54" spans="1:15" ht="12.75">
      <c r="A54" s="4" t="s">
        <v>49</v>
      </c>
      <c r="B54" s="32">
        <f>SUM(D54+E54+F54+G54+H54+I54+K54+L54+M54)+1</f>
        <v>8688</v>
      </c>
      <c r="C54" s="32"/>
      <c r="D54" s="33">
        <v>1171</v>
      </c>
      <c r="E54" s="33"/>
      <c r="F54" s="33">
        <v>1636</v>
      </c>
      <c r="G54" s="33">
        <v>5</v>
      </c>
      <c r="H54" s="34">
        <v>58</v>
      </c>
      <c r="I54" s="33">
        <v>34</v>
      </c>
      <c r="J54" s="4" t="s">
        <v>49</v>
      </c>
      <c r="K54" s="34">
        <v>22</v>
      </c>
      <c r="L54" s="34">
        <v>333</v>
      </c>
      <c r="M54" s="34">
        <v>5428</v>
      </c>
      <c r="N54" s="34">
        <v>4234</v>
      </c>
      <c r="O54" s="32">
        <f>SUM(M54:N54)-1</f>
        <v>9661</v>
      </c>
    </row>
    <row r="55" spans="2:15" ht="12.75">
      <c r="B55" s="38"/>
      <c r="C55" s="38"/>
      <c r="D55" s="39"/>
      <c r="E55" s="39"/>
      <c r="F55" s="39"/>
      <c r="G55" s="39"/>
      <c r="H55" s="37"/>
      <c r="I55" s="39"/>
      <c r="K55" s="37"/>
      <c r="L55" s="37"/>
      <c r="M55" s="37"/>
      <c r="N55" s="37"/>
      <c r="O55" s="33"/>
    </row>
    <row r="56" spans="1:15" ht="12.75">
      <c r="A56" s="15" t="s">
        <v>50</v>
      </c>
      <c r="B56" s="32"/>
      <c r="C56" s="32"/>
      <c r="D56" s="33"/>
      <c r="E56" s="33"/>
      <c r="F56" s="33"/>
      <c r="G56" s="33"/>
      <c r="H56" s="34"/>
      <c r="I56" s="33"/>
      <c r="J56" s="15" t="s">
        <v>50</v>
      </c>
      <c r="K56" s="34"/>
      <c r="L56" s="34"/>
      <c r="M56" s="34"/>
      <c r="N56" s="34"/>
      <c r="O56" s="33"/>
    </row>
    <row r="57" spans="1:15" ht="12.75">
      <c r="A57" s="4" t="s">
        <v>95</v>
      </c>
      <c r="B57" s="32">
        <f>SUM(D57+E57+F57+G57+H57+I57+K57+L57+M57)</f>
        <v>740</v>
      </c>
      <c r="C57" s="32"/>
      <c r="D57" s="33">
        <v>717</v>
      </c>
      <c r="E57" s="40"/>
      <c r="F57" s="33">
        <v>1</v>
      </c>
      <c r="G57" s="40" t="s">
        <v>99</v>
      </c>
      <c r="H57" s="34">
        <v>2</v>
      </c>
      <c r="I57" s="33">
        <v>1</v>
      </c>
      <c r="J57" s="4" t="s">
        <v>95</v>
      </c>
      <c r="K57" s="34">
        <v>2</v>
      </c>
      <c r="L57" s="34">
        <v>1</v>
      </c>
      <c r="M57" s="34">
        <v>16</v>
      </c>
      <c r="N57" s="34">
        <v>30</v>
      </c>
      <c r="O57" s="32">
        <f aca="true" t="shared" si="2" ref="O57:O62">SUM(M57:N57)</f>
        <v>46</v>
      </c>
    </row>
    <row r="58" spans="1:15" ht="12.75">
      <c r="A58" s="4" t="s">
        <v>57</v>
      </c>
      <c r="B58" s="32">
        <f>SUM(D58+E58+F58+G58+H58+I58+K58+L58+M58)+1</f>
        <v>7</v>
      </c>
      <c r="C58" s="32"/>
      <c r="D58" s="33" t="s">
        <v>54</v>
      </c>
      <c r="E58" s="33"/>
      <c r="F58" s="33">
        <v>5</v>
      </c>
      <c r="G58" s="40" t="s">
        <v>99</v>
      </c>
      <c r="H58" s="34" t="s">
        <v>54</v>
      </c>
      <c r="I58" s="40" t="s">
        <v>99</v>
      </c>
      <c r="J58" s="4" t="s">
        <v>57</v>
      </c>
      <c r="K58" s="34" t="s">
        <v>54</v>
      </c>
      <c r="L58" s="34" t="s">
        <v>54</v>
      </c>
      <c r="M58" s="34">
        <v>1</v>
      </c>
      <c r="N58" s="34">
        <v>1</v>
      </c>
      <c r="O58" s="32">
        <f t="shared" si="2"/>
        <v>2</v>
      </c>
    </row>
    <row r="59" spans="1:15" ht="12.75">
      <c r="A59" s="4" t="s">
        <v>51</v>
      </c>
      <c r="B59" s="32">
        <f>SUM(D59+E59+F59+G59+H59+I59+K59+L59+M59)</f>
        <v>49</v>
      </c>
      <c r="C59" s="32"/>
      <c r="D59" s="33">
        <v>20</v>
      </c>
      <c r="E59" s="33"/>
      <c r="F59" s="33">
        <v>4</v>
      </c>
      <c r="G59" s="33">
        <v>1</v>
      </c>
      <c r="H59" s="41" t="s">
        <v>99</v>
      </c>
      <c r="I59" s="33" t="s">
        <v>54</v>
      </c>
      <c r="J59" s="4" t="s">
        <v>51</v>
      </c>
      <c r="K59" s="34">
        <v>1</v>
      </c>
      <c r="L59" s="34">
        <v>1</v>
      </c>
      <c r="M59" s="34">
        <v>22</v>
      </c>
      <c r="N59" s="34">
        <v>7</v>
      </c>
      <c r="O59" s="32">
        <f>SUM(M59:N59)+1</f>
        <v>30</v>
      </c>
    </row>
    <row r="60" spans="1:15" ht="12.75">
      <c r="A60" s="4" t="s">
        <v>96</v>
      </c>
      <c r="B60" s="32">
        <f>SUM(D60+E60+F60+G60+H60+I60+K60+L60+M60)</f>
        <v>3</v>
      </c>
      <c r="C60" s="32"/>
      <c r="D60" s="40" t="s">
        <v>99</v>
      </c>
      <c r="E60" s="40"/>
      <c r="F60" s="40" t="s">
        <v>99</v>
      </c>
      <c r="G60" s="40" t="s">
        <v>99</v>
      </c>
      <c r="H60" s="41" t="s">
        <v>99</v>
      </c>
      <c r="I60" s="40" t="s">
        <v>99</v>
      </c>
      <c r="J60" s="4" t="s">
        <v>96</v>
      </c>
      <c r="K60" s="41" t="s">
        <v>99</v>
      </c>
      <c r="L60" s="41" t="s">
        <v>99</v>
      </c>
      <c r="M60" s="34">
        <v>3</v>
      </c>
      <c r="N60" s="34" t="s">
        <v>54</v>
      </c>
      <c r="O60" s="32">
        <f t="shared" si="2"/>
        <v>3</v>
      </c>
    </row>
    <row r="61" spans="1:16" ht="12.75">
      <c r="A61" s="4" t="s">
        <v>97</v>
      </c>
      <c r="B61" s="32">
        <f>SUM(D61+E61+F61+G61+H61+I61+K61+L61+M61)</f>
        <v>147</v>
      </c>
      <c r="C61" s="32"/>
      <c r="D61" s="33">
        <v>1</v>
      </c>
      <c r="E61" s="33"/>
      <c r="F61" s="33">
        <v>89</v>
      </c>
      <c r="G61" s="33" t="s">
        <v>54</v>
      </c>
      <c r="H61" s="34">
        <v>1</v>
      </c>
      <c r="I61" s="33">
        <v>10</v>
      </c>
      <c r="J61" s="4" t="s">
        <v>97</v>
      </c>
      <c r="K61" s="34">
        <v>7</v>
      </c>
      <c r="L61" s="34">
        <v>12</v>
      </c>
      <c r="M61" s="34">
        <v>27</v>
      </c>
      <c r="N61" s="34">
        <v>18</v>
      </c>
      <c r="O61" s="32">
        <f>SUM(M61:N61)-1</f>
        <v>44</v>
      </c>
      <c r="P61" s="4" t="s">
        <v>0</v>
      </c>
    </row>
    <row r="62" spans="1:16" ht="12.75">
      <c r="A62" s="4" t="s">
        <v>98</v>
      </c>
      <c r="B62" s="32">
        <f>SUM(D62+E62+F62+G62+H62+I62+K62+L62+M62)</f>
        <v>3</v>
      </c>
      <c r="C62" s="32"/>
      <c r="D62" s="40" t="s">
        <v>99</v>
      </c>
      <c r="E62" s="40"/>
      <c r="F62" s="40" t="s">
        <v>99</v>
      </c>
      <c r="G62" s="40" t="s">
        <v>99</v>
      </c>
      <c r="H62" s="41" t="s">
        <v>99</v>
      </c>
      <c r="I62" s="40" t="s">
        <v>99</v>
      </c>
      <c r="J62" s="4" t="s">
        <v>98</v>
      </c>
      <c r="K62" s="41" t="s">
        <v>99</v>
      </c>
      <c r="L62" s="41" t="s">
        <v>99</v>
      </c>
      <c r="M62" s="34">
        <v>3</v>
      </c>
      <c r="N62" s="41" t="s">
        <v>99</v>
      </c>
      <c r="O62" s="32">
        <f t="shared" si="2"/>
        <v>3</v>
      </c>
      <c r="P62" s="4" t="s">
        <v>0</v>
      </c>
    </row>
    <row r="63" spans="1:16" ht="12.75">
      <c r="A63" s="23" t="s">
        <v>52</v>
      </c>
      <c r="B63" s="42">
        <f>SUM(D63+E63+F63+G63+H63+I63+K63+L63+M63)</f>
        <v>48</v>
      </c>
      <c r="C63" s="42"/>
      <c r="D63" s="43" t="s">
        <v>99</v>
      </c>
      <c r="E63" s="44"/>
      <c r="F63" s="44">
        <v>17</v>
      </c>
      <c r="G63" s="44" t="s">
        <v>54</v>
      </c>
      <c r="H63" s="45">
        <v>1</v>
      </c>
      <c r="I63" s="44">
        <v>4</v>
      </c>
      <c r="J63" s="23" t="s">
        <v>52</v>
      </c>
      <c r="K63" s="45">
        <v>2</v>
      </c>
      <c r="L63" s="45">
        <v>3</v>
      </c>
      <c r="M63" s="45">
        <v>21</v>
      </c>
      <c r="N63" s="45">
        <v>17</v>
      </c>
      <c r="O63" s="32">
        <f>SUM(M63:N63)-1</f>
        <v>37</v>
      </c>
      <c r="P63" s="4" t="s">
        <v>0</v>
      </c>
    </row>
    <row r="64" spans="1:15" ht="12.75">
      <c r="A64" s="4"/>
      <c r="G64" s="4"/>
      <c r="J64" s="49" t="s">
        <v>82</v>
      </c>
      <c r="K64" s="50"/>
      <c r="L64" s="50"/>
      <c r="M64" s="50"/>
      <c r="N64" s="50"/>
      <c r="O64" s="50"/>
    </row>
    <row r="65" spans="1:15" ht="12.75">
      <c r="A65" s="4"/>
      <c r="G65" s="4"/>
      <c r="J65" s="46" t="s">
        <v>134</v>
      </c>
      <c r="K65" s="47"/>
      <c r="L65" s="47"/>
      <c r="M65" s="47"/>
      <c r="N65" s="47"/>
      <c r="O65" s="47"/>
    </row>
    <row r="66" spans="1:16" ht="12.75">
      <c r="A66" s="60" t="s">
        <v>127</v>
      </c>
      <c r="B66" s="61"/>
      <c r="C66" s="61"/>
      <c r="D66" s="61"/>
      <c r="E66" s="61"/>
      <c r="F66" s="61"/>
      <c r="G66" s="61"/>
      <c r="H66" s="61"/>
      <c r="I66" s="61"/>
      <c r="J66" s="4" t="s">
        <v>136</v>
      </c>
      <c r="P66" s="4"/>
    </row>
    <row r="67" spans="1:16" ht="12.75">
      <c r="A67" s="4"/>
      <c r="G67" s="4"/>
      <c r="J67" s="4" t="s">
        <v>135</v>
      </c>
      <c r="P67" s="4"/>
    </row>
    <row r="68" spans="1:10" ht="12.75">
      <c r="A68" s="4"/>
      <c r="J68" s="4"/>
    </row>
    <row r="69" spans="1:10" ht="12.75">
      <c r="A69" s="4"/>
      <c r="J69" s="4" t="s">
        <v>138</v>
      </c>
    </row>
    <row r="70" ht="12.75">
      <c r="J70" s="1" t="s">
        <v>100</v>
      </c>
    </row>
    <row r="71" spans="10:18" ht="12.75">
      <c r="J71" s="4" t="s">
        <v>137</v>
      </c>
      <c r="K71" s="48"/>
      <c r="L71" s="48"/>
      <c r="M71" s="48"/>
      <c r="N71" s="48"/>
      <c r="O71" s="48"/>
      <c r="P71" s="48"/>
      <c r="Q71" s="48"/>
      <c r="R71" s="48"/>
    </row>
    <row r="72" spans="10:14" ht="15">
      <c r="J72" s="2"/>
      <c r="K72" s="2"/>
      <c r="L72" s="2"/>
      <c r="M72" s="2"/>
      <c r="N72" s="2"/>
    </row>
    <row r="73" spans="1:14" ht="15">
      <c r="A73" s="4"/>
      <c r="J73" s="2"/>
      <c r="K73" s="2"/>
      <c r="L73" s="2"/>
      <c r="M73" s="2"/>
      <c r="N73" s="2"/>
    </row>
    <row r="74" spans="10:14" ht="15">
      <c r="J74" s="3"/>
      <c r="K74" s="2"/>
      <c r="L74" s="2"/>
      <c r="M74" s="2"/>
      <c r="N74" s="2"/>
    </row>
    <row r="75" spans="10:14" ht="15">
      <c r="J75" s="2" t="s">
        <v>0</v>
      </c>
      <c r="K75" s="2"/>
      <c r="L75" s="2"/>
      <c r="M75" s="2"/>
      <c r="N75" s="2"/>
    </row>
  </sheetData>
  <mergeCells count="8">
    <mergeCell ref="A2:I2"/>
    <mergeCell ref="A4:I4"/>
    <mergeCell ref="A5:I5"/>
    <mergeCell ref="A66:I66"/>
    <mergeCell ref="J64:O64"/>
    <mergeCell ref="J4:O4"/>
    <mergeCell ref="J6:O6"/>
    <mergeCell ref="J8:O8"/>
  </mergeCells>
  <printOptions/>
  <pageMargins left="0.83" right="0.25" top="0.25" bottom="0.25" header="0" footer="0"/>
  <pageSetup horizontalDpi="600" verticalDpi="600" orientation="portrait" scale="75" r:id="rId1"/>
  <colBreaks count="1" manualBreakCount="1">
    <brk id="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2008-04-10T10:35:27Z</cp:lastPrinted>
  <dcterms:created xsi:type="dcterms:W3CDTF">2001-02-18T19:37:19Z</dcterms:created>
  <dcterms:modified xsi:type="dcterms:W3CDTF">2010-08-09T10:50:05Z</dcterms:modified>
  <cp:category/>
  <cp:version/>
  <cp:contentType/>
  <cp:contentStatus/>
</cp:coreProperties>
</file>